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СибГУТИ\2026-2027\"/>
    </mc:Choice>
  </mc:AlternateContent>
  <bookViews>
    <workbookView xWindow="0" yWindow="0" windowWidth="28800" windowHeight="12135"/>
  </bookViews>
  <sheets>
    <sheet name="Форма_расп_нагрузка " sheetId="6" r:id="rId1"/>
    <sheet name="Пояснения к заполнению формы" sheetId="3" r:id="rId2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6" l="1"/>
  <c r="I24" i="6" l="1"/>
  <c r="I29" i="6"/>
  <c r="M29" i="6" s="1"/>
  <c r="I28" i="6"/>
  <c r="M28" i="6" s="1"/>
  <c r="I19" i="6"/>
  <c r="M19" i="6" s="1"/>
  <c r="M18" i="6"/>
  <c r="I17" i="6"/>
  <c r="M17" i="6" s="1"/>
  <c r="I16" i="6"/>
  <c r="M16" i="6" s="1"/>
  <c r="I15" i="6"/>
  <c r="M15" i="6" s="1"/>
  <c r="I37" i="6" l="1"/>
  <c r="I30" i="6"/>
  <c r="M30" i="6" s="1"/>
  <c r="I27" i="6"/>
  <c r="M27" i="6" s="1"/>
  <c r="I26" i="6"/>
  <c r="M26" i="6" s="1"/>
  <c r="I25" i="6"/>
  <c r="M25" i="6" s="1"/>
  <c r="M24" i="6"/>
  <c r="I23" i="6"/>
  <c r="M23" i="6" s="1"/>
  <c r="I22" i="6"/>
  <c r="I20" i="6"/>
  <c r="M20" i="6" s="1"/>
  <c r="I14" i="6"/>
  <c r="M14" i="6" s="1"/>
  <c r="I13" i="6"/>
  <c r="M13" i="6" s="1"/>
  <c r="I12" i="6"/>
  <c r="M12" i="6" s="1"/>
  <c r="I11" i="6"/>
  <c r="M11" i="6" s="1"/>
  <c r="I9" i="6"/>
  <c r="I10" i="6" l="1"/>
  <c r="I31" i="6"/>
  <c r="M21" i="6"/>
  <c r="M9" i="6"/>
  <c r="M10" i="6" s="1"/>
  <c r="M22" i="6"/>
  <c r="M31" i="6" s="1"/>
  <c r="I21" i="6"/>
  <c r="I38" i="6" l="1"/>
  <c r="M38" i="6"/>
</calcChain>
</file>

<file path=xl/sharedStrings.xml><?xml version="1.0" encoding="utf-8"?>
<sst xmlns="http://schemas.openxmlformats.org/spreadsheetml/2006/main" count="136" uniqueCount="85">
  <si>
    <t>планируемая нагрузка преподавателей</t>
  </si>
  <si>
    <t>Всего проф.:</t>
  </si>
  <si>
    <t>Всего доц.:</t>
  </si>
  <si>
    <t>Всего ст.пр. и ас.:</t>
  </si>
  <si>
    <t>Зав.кафедрой</t>
  </si>
  <si>
    <t>Должность</t>
  </si>
  <si>
    <t>профессор</t>
  </si>
  <si>
    <t>доцент</t>
  </si>
  <si>
    <t>ст.преподаватель</t>
  </si>
  <si>
    <t>ассистент</t>
  </si>
  <si>
    <t>дата</t>
  </si>
  <si>
    <t xml:space="preserve">                               подпись/ ФИО</t>
  </si>
  <si>
    <t>Подпись ППС</t>
  </si>
  <si>
    <t>Контактная информация исполнителя: тел.________________, эл.почта _______________</t>
  </si>
  <si>
    <t>ФИО преподавателя</t>
  </si>
  <si>
    <t>Степень</t>
  </si>
  <si>
    <t>Звание</t>
  </si>
  <si>
    <t>Вид оформления *</t>
  </si>
  <si>
    <t>№ п/п</t>
  </si>
  <si>
    <t>Ставка (доля ставки для оформления)</t>
  </si>
  <si>
    <t>Нагрузка (час.)</t>
  </si>
  <si>
    <t>Норматив учебной нагрузки</t>
  </si>
  <si>
    <t>внешний совместитель</t>
  </si>
  <si>
    <t xml:space="preserve">внутренний совместитель </t>
  </si>
  <si>
    <t>основное место работы</t>
  </si>
  <si>
    <t xml:space="preserve">Желтые ячейки -формулы </t>
  </si>
  <si>
    <t>Белые ячейки - для заполнения</t>
  </si>
  <si>
    <t>ИТОГО по кафедре</t>
  </si>
  <si>
    <t>Начальник УМО</t>
  </si>
  <si>
    <t>Начальник ПФО</t>
  </si>
  <si>
    <t>ФИО полностью</t>
  </si>
  <si>
    <t>1 полугодие</t>
  </si>
  <si>
    <t>2 полугодие</t>
  </si>
  <si>
    <t>Общая нагрузка</t>
  </si>
  <si>
    <t>Всего:</t>
  </si>
  <si>
    <t>Комментарий ПФО</t>
  </si>
  <si>
    <t xml:space="preserve">Распределение учебной нагрузки </t>
  </si>
  <si>
    <t>Директор института</t>
  </si>
  <si>
    <t xml:space="preserve">ПРИМЕЧАНИЕ: </t>
  </si>
  <si>
    <t xml:space="preserve">Специалист кафедры </t>
  </si>
  <si>
    <t>ВАЖНО!</t>
  </si>
  <si>
    <r>
      <rPr>
        <b/>
        <sz val="14"/>
        <color theme="1"/>
        <rFont val="Times New Roman"/>
        <family val="1"/>
        <charset val="204"/>
      </rPr>
      <t>* Вид оформления:</t>
    </r>
    <r>
      <rPr>
        <sz val="14"/>
        <color theme="1"/>
        <rFont val="Times New Roman"/>
        <family val="1"/>
        <charset val="204"/>
      </rPr>
      <t xml:space="preserve"> указывается одно из списка</t>
    </r>
  </si>
  <si>
    <t>из общей нагрузки</t>
  </si>
  <si>
    <t>факультативы</t>
  </si>
  <si>
    <t>участие в ГЭК</t>
  </si>
  <si>
    <t>Председатель ГЭК</t>
  </si>
  <si>
    <t>Член ГЭК 1</t>
  </si>
  <si>
    <t>договор ГПХ</t>
  </si>
  <si>
    <t>дополнительная оплата</t>
  </si>
  <si>
    <t>Часы на секретаря ГЭК не включаются в основную нагрузку, это дополнительная оплата</t>
  </si>
  <si>
    <t>договор ГПХ - для председателей , членов ГЭК (сторонние)</t>
  </si>
  <si>
    <t>Игнатов А.Н.</t>
  </si>
  <si>
    <t>зав. кафедрой ТЭ</t>
  </si>
  <si>
    <t>к.т.н.</t>
  </si>
  <si>
    <t>Брикман А.И.</t>
  </si>
  <si>
    <t>м.н.с.</t>
  </si>
  <si>
    <t>Вайспапир В.Я.</t>
  </si>
  <si>
    <t>Мятеж А.В.</t>
  </si>
  <si>
    <t>Елистратова И.Б.</t>
  </si>
  <si>
    <t>внутренний совместитель</t>
  </si>
  <si>
    <t>Илюшин В.А.</t>
  </si>
  <si>
    <t>Савиных В.Л.</t>
  </si>
  <si>
    <t>Сальников А.В.</t>
  </si>
  <si>
    <t>к.х.н.</t>
  </si>
  <si>
    <t>Смоленцев Н.И.</t>
  </si>
  <si>
    <t>Фадеева Н.Е.</t>
  </si>
  <si>
    <t>Гришина И.В.</t>
  </si>
  <si>
    <t>Миронов М.Е.</t>
  </si>
  <si>
    <t>Стрельцов А.И.</t>
  </si>
  <si>
    <t>Шабронов А.А.</t>
  </si>
  <si>
    <t>Шиплюк И.С.</t>
  </si>
  <si>
    <t>Вакансия</t>
  </si>
  <si>
    <t>_____________/ _Игнатов А.Н.____________</t>
  </si>
  <si>
    <t>_____________/ __Шевнина И.Е.___________</t>
  </si>
  <si>
    <t>_____________/ __Малахова О.А.___________</t>
  </si>
  <si>
    <t>Член ГЭК 2</t>
  </si>
  <si>
    <t>_____________/ _Мохнарылова Н.В.____________</t>
  </si>
  <si>
    <t>________ Гришина Ирина Владимировна</t>
  </si>
  <si>
    <t>8913-742-18-14</t>
  </si>
  <si>
    <t>почта resira@rambler.ru</t>
  </si>
  <si>
    <t>Аникеева А.Е. (секретарь ГЭК)</t>
  </si>
  <si>
    <t>(по состоянию на 25 мая 2026 г.)</t>
  </si>
  <si>
    <t>кафедры Технической электроникина 2026/2027 уч.год</t>
  </si>
  <si>
    <t>Бирюков О.</t>
  </si>
  <si>
    <t>Шевченко В.В.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</si>
</sst>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name val="Arial Cyr"/>
      <charset val="204"/>
    </font>
    <font>
      <b/>
      <sz val="14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80">
    <xf numFmtId="0" fontId="0" fillId="0" borderId="0" xfId="0"/>
    <xf numFmtId="0" fontId="0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0" applyFont="1" applyAlignment="1"/>
    <xf numFmtId="0" fontId="4" fillId="0" borderId="1" xfId="0" applyFont="1" applyBorder="1" applyAlignment="1"/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/>
    <xf numFmtId="0" fontId="5" fillId="2" borderId="1" xfId="0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4" fontId="5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>
      <alignment horizontal="right"/>
    </xf>
    <xf numFmtId="0" fontId="4" fillId="2" borderId="1" xfId="0" applyFont="1" applyFill="1" applyBorder="1" applyAlignment="1"/>
    <xf numFmtId="4" fontId="7" fillId="2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7" fillId="0" borderId="1" xfId="0" applyFont="1" applyBorder="1" applyAlignment="1"/>
    <xf numFmtId="0" fontId="4" fillId="0" borderId="0" xfId="0" applyFont="1" applyAlignment="1"/>
    <xf numFmtId="0" fontId="2" fillId="0" borderId="0" xfId="0" applyFont="1" applyAlignment="1"/>
    <xf numFmtId="0" fontId="8" fillId="0" borderId="0" xfId="0" applyFont="1" applyAlignment="1"/>
    <xf numFmtId="0" fontId="8" fillId="0" borderId="0" xfId="0" applyFont="1"/>
    <xf numFmtId="0" fontId="9" fillId="0" borderId="0" xfId="0" applyFont="1"/>
    <xf numFmtId="0" fontId="10" fillId="0" borderId="0" xfId="0" applyFont="1" applyAlignment="1"/>
    <xf numFmtId="4" fontId="5" fillId="0" borderId="2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Border="1" applyAlignment="1"/>
    <xf numFmtId="0" fontId="4" fillId="0" borderId="0" xfId="0" applyFont="1" applyBorder="1" applyAlignment="1"/>
    <xf numFmtId="0" fontId="5" fillId="0" borderId="0" xfId="0" applyFont="1" applyBorder="1" applyAlignment="1"/>
    <xf numFmtId="4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5" fillId="0" borderId="0" xfId="0" applyFont="1"/>
    <xf numFmtId="0" fontId="5" fillId="2" borderId="3" xfId="0" applyFont="1" applyFill="1" applyBorder="1" applyAlignment="1">
      <alignment horizontal="center"/>
    </xf>
    <xf numFmtId="4" fontId="4" fillId="0" borderId="6" xfId="0" applyNumberFormat="1" applyFont="1" applyBorder="1" applyAlignment="1">
      <alignment horizontal="center"/>
    </xf>
    <xf numFmtId="0" fontId="0" fillId="0" borderId="0" xfId="0" applyFont="1" applyBorder="1" applyAlignment="1"/>
    <xf numFmtId="0" fontId="5" fillId="0" borderId="5" xfId="0" applyFont="1" applyBorder="1" applyAlignment="1">
      <alignment horizontal="center"/>
    </xf>
    <xf numFmtId="4" fontId="5" fillId="3" borderId="2" xfId="0" applyNumberFormat="1" applyFont="1" applyFill="1" applyBorder="1" applyAlignment="1">
      <alignment horizontal="center"/>
    </xf>
    <xf numFmtId="4" fontId="7" fillId="4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4" fontId="7" fillId="0" borderId="2" xfId="0" applyNumberFormat="1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4" fontId="7" fillId="0" borderId="7" xfId="0" applyNumberFormat="1" applyFont="1" applyBorder="1" applyAlignment="1">
      <alignment horizontal="center"/>
    </xf>
    <xf numFmtId="0" fontId="0" fillId="0" borderId="3" xfId="0" applyFont="1" applyBorder="1" applyAlignment="1"/>
    <xf numFmtId="0" fontId="3" fillId="0" borderId="3" xfId="0" applyFont="1" applyBorder="1" applyAlignment="1">
      <alignment horizontal="center" vertical="center" textRotation="90" wrapText="1"/>
    </xf>
    <xf numFmtId="0" fontId="5" fillId="0" borderId="0" xfId="0" applyFont="1" applyAlignment="1">
      <alignment horizontal="left"/>
    </xf>
    <xf numFmtId="0" fontId="2" fillId="0" borderId="0" xfId="0" applyFont="1"/>
    <xf numFmtId="0" fontId="14" fillId="0" borderId="0" xfId="0" applyFont="1" applyAlignment="1"/>
    <xf numFmtId="0" fontId="15" fillId="3" borderId="3" xfId="1" applyFont="1" applyFill="1" applyBorder="1" applyAlignment="1">
      <alignment vertical="center" wrapText="1"/>
    </xf>
    <xf numFmtId="0" fontId="16" fillId="0" borderId="0" xfId="0" applyFont="1" applyFill="1"/>
    <xf numFmtId="0" fontId="17" fillId="0" borderId="0" xfId="0" applyFont="1" applyFill="1"/>
    <xf numFmtId="0" fontId="15" fillId="0" borderId="3" xfId="1" applyFont="1" applyFill="1" applyBorder="1" applyAlignment="1">
      <alignment vertical="center" wrapText="1"/>
    </xf>
    <xf numFmtId="0" fontId="3" fillId="0" borderId="12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/>
    </xf>
    <xf numFmtId="0" fontId="5" fillId="2" borderId="3" xfId="0" applyFont="1" applyFill="1" applyBorder="1" applyAlignment="1"/>
    <xf numFmtId="0" fontId="4" fillId="0" borderId="3" xfId="0" applyFont="1" applyBorder="1"/>
    <xf numFmtId="0" fontId="4" fillId="0" borderId="3" xfId="0" applyFont="1" applyBorder="1" applyAlignment="1">
      <alignment wrapText="1"/>
    </xf>
    <xf numFmtId="0" fontId="19" fillId="0" borderId="3" xfId="0" applyFont="1" applyBorder="1" applyAlignment="1">
      <alignment vertical="top" wrapText="1"/>
    </xf>
    <xf numFmtId="0" fontId="19" fillId="2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/>
    <xf numFmtId="0" fontId="1" fillId="0" borderId="3" xfId="0" applyFont="1" applyBorder="1"/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5" fillId="2" borderId="7" xfId="0" applyFont="1" applyFill="1" applyBorder="1" applyAlignment="1"/>
    <xf numFmtId="0" fontId="0" fillId="0" borderId="8" xfId="0" applyBorder="1" applyAlignment="1"/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/>
    <xf numFmtId="0" fontId="5" fillId="0" borderId="0" xfId="0" applyFont="1" applyAlignment="1">
      <alignment horizontal="center"/>
    </xf>
    <xf numFmtId="0" fontId="18" fillId="0" borderId="0" xfId="0" applyFont="1" applyAlignment="1">
      <alignment horizontal="center"/>
    </xf>
  </cellXfs>
  <cellStyles count="2">
    <cellStyle name="Обычный" xfId="0" builtinId="0"/>
    <cellStyle name="Обычный_Форма распределения нагрузки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tabSelected="1" view="pageBreakPreview" topLeftCell="A10" zoomScaleNormal="100" zoomScaleSheetLayoutView="100" workbookViewId="0">
      <selection activeCell="G19" sqref="G19"/>
    </sheetView>
  </sheetViews>
  <sheetFormatPr defaultColWidth="14.42578125" defaultRowHeight="15" x14ac:dyDescent="0.25"/>
  <cols>
    <col min="1" max="1" width="7.42578125" style="1" customWidth="1"/>
    <col min="2" max="2" width="25.7109375" style="1" customWidth="1"/>
    <col min="3" max="3" width="19.42578125" style="1" customWidth="1"/>
    <col min="4" max="5" width="10.28515625" style="1" customWidth="1"/>
    <col min="6" max="6" width="25.140625" style="1" customWidth="1"/>
    <col min="7" max="7" width="13.42578125" style="1" customWidth="1"/>
    <col min="8" max="8" width="13.85546875" style="1" customWidth="1"/>
    <col min="9" max="9" width="12.140625" style="1" customWidth="1"/>
    <col min="10" max="10" width="7.7109375" style="1" customWidth="1"/>
    <col min="11" max="11" width="10.42578125" style="1" customWidth="1"/>
    <col min="12" max="12" width="14.42578125" style="1"/>
    <col min="13" max="13" width="19" style="1" customWidth="1"/>
    <col min="14" max="14" width="22.7109375" style="1" customWidth="1"/>
    <col min="15" max="15" width="31.28515625" style="1" customWidth="1"/>
    <col min="16" max="16384" width="14.42578125" style="1"/>
  </cols>
  <sheetData>
    <row r="1" spans="1:15" ht="15" customHeight="1" x14ac:dyDescent="0.25">
      <c r="A1" s="76" t="s">
        <v>36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5" ht="15.75" x14ac:dyDescent="0.25">
      <c r="A2" s="76" t="s">
        <v>82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spans="1:15" ht="15.75" x14ac:dyDescent="0.25">
      <c r="A3" s="78" t="s">
        <v>0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</row>
    <row r="4" spans="1:15" ht="18.75" x14ac:dyDescent="0.3">
      <c r="A4" s="2"/>
      <c r="B4" s="3"/>
      <c r="C4" s="3"/>
      <c r="D4" s="79" t="s">
        <v>81</v>
      </c>
      <c r="E4" s="79"/>
      <c r="F4" s="79"/>
      <c r="G4" s="79"/>
      <c r="H4" s="79"/>
      <c r="I4" s="79"/>
      <c r="J4" s="79"/>
      <c r="K4" s="79"/>
      <c r="L4" s="3"/>
      <c r="M4" s="3"/>
      <c r="N4" s="3"/>
    </row>
    <row r="5" spans="1:15" ht="18.75" x14ac:dyDescent="0.3">
      <c r="A5" s="2"/>
      <c r="B5" s="3"/>
      <c r="C5" s="3"/>
      <c r="D5" s="56"/>
      <c r="E5" s="56"/>
      <c r="F5" s="56"/>
      <c r="G5" s="56"/>
      <c r="H5" s="56"/>
      <c r="I5" s="56"/>
      <c r="J5" s="56"/>
      <c r="K5" s="56"/>
      <c r="L5" s="3"/>
      <c r="M5" s="3"/>
      <c r="N5" s="3"/>
    </row>
    <row r="6" spans="1:15" s="32" customFormat="1" ht="15" customHeight="1" x14ac:dyDescent="0.25">
      <c r="A6" s="71" t="s">
        <v>18</v>
      </c>
      <c r="B6" s="71" t="s">
        <v>14</v>
      </c>
      <c r="C6" s="70" t="s">
        <v>5</v>
      </c>
      <c r="D6" s="70" t="s">
        <v>15</v>
      </c>
      <c r="E6" s="70" t="s">
        <v>16</v>
      </c>
      <c r="F6" s="70" t="s">
        <v>17</v>
      </c>
      <c r="G6" s="67" t="s">
        <v>20</v>
      </c>
      <c r="H6" s="68"/>
      <c r="I6" s="68"/>
      <c r="J6" s="68"/>
      <c r="K6" s="69"/>
      <c r="L6" s="70" t="s">
        <v>21</v>
      </c>
      <c r="M6" s="70" t="s">
        <v>19</v>
      </c>
      <c r="N6" s="71" t="s">
        <v>12</v>
      </c>
      <c r="O6" s="70" t="s">
        <v>35</v>
      </c>
    </row>
    <row r="7" spans="1:15" s="32" customFormat="1" ht="36.75" customHeight="1" x14ac:dyDescent="0.25">
      <c r="A7" s="71"/>
      <c r="B7" s="71"/>
      <c r="C7" s="70"/>
      <c r="D7" s="70"/>
      <c r="E7" s="70"/>
      <c r="F7" s="70"/>
      <c r="G7" s="70" t="s">
        <v>31</v>
      </c>
      <c r="H7" s="70" t="s">
        <v>32</v>
      </c>
      <c r="I7" s="70" t="s">
        <v>33</v>
      </c>
      <c r="J7" s="74" t="s">
        <v>42</v>
      </c>
      <c r="K7" s="75"/>
      <c r="L7" s="70"/>
      <c r="M7" s="70"/>
      <c r="N7" s="71"/>
      <c r="O7" s="70"/>
    </row>
    <row r="8" spans="1:15" ht="62.25" customHeight="1" x14ac:dyDescent="0.25">
      <c r="A8" s="71"/>
      <c r="B8" s="71"/>
      <c r="C8" s="70"/>
      <c r="D8" s="70"/>
      <c r="E8" s="70"/>
      <c r="F8" s="70"/>
      <c r="G8" s="70"/>
      <c r="H8" s="70"/>
      <c r="I8" s="70"/>
      <c r="J8" s="55" t="s">
        <v>43</v>
      </c>
      <c r="K8" s="47" t="s">
        <v>44</v>
      </c>
      <c r="L8" s="70"/>
      <c r="M8" s="70"/>
      <c r="N8" s="71"/>
      <c r="O8" s="70"/>
    </row>
    <row r="9" spans="1:15" ht="15.75" x14ac:dyDescent="0.25">
      <c r="A9" s="33">
        <v>1</v>
      </c>
      <c r="B9" s="57" t="s">
        <v>51</v>
      </c>
      <c r="C9" s="30" t="s">
        <v>52</v>
      </c>
      <c r="D9" s="58" t="s">
        <v>53</v>
      </c>
      <c r="E9" s="58" t="s">
        <v>6</v>
      </c>
      <c r="F9" s="59" t="s">
        <v>24</v>
      </c>
      <c r="G9" s="30">
        <v>173.2</v>
      </c>
      <c r="H9" s="30">
        <v>341.6</v>
      </c>
      <c r="I9" s="31">
        <f>G9+H9</f>
        <v>514.79999999999995</v>
      </c>
      <c r="J9" s="31"/>
      <c r="K9" s="31">
        <v>3.2</v>
      </c>
      <c r="L9" s="21">
        <v>600</v>
      </c>
      <c r="M9" s="34">
        <f>I9/L9</f>
        <v>0.85799999999999987</v>
      </c>
      <c r="N9" s="43"/>
      <c r="O9" s="46"/>
    </row>
    <row r="10" spans="1:15" ht="15.75" x14ac:dyDescent="0.25">
      <c r="A10" s="5"/>
      <c r="B10" s="10" t="s">
        <v>1</v>
      </c>
      <c r="C10" s="11"/>
      <c r="D10" s="11"/>
      <c r="E10" s="11"/>
      <c r="F10" s="11"/>
      <c r="G10" s="11"/>
      <c r="H10" s="11"/>
      <c r="I10" s="35">
        <f>SUM(I9:I9)</f>
        <v>514.79999999999995</v>
      </c>
      <c r="J10" s="37"/>
      <c r="K10" s="37"/>
      <c r="L10" s="12"/>
      <c r="M10" s="35">
        <f>SUM(M9:M9)</f>
        <v>0.85799999999999987</v>
      </c>
      <c r="N10" s="44"/>
      <c r="O10" s="46"/>
    </row>
    <row r="11" spans="1:15" ht="15.75" x14ac:dyDescent="0.25">
      <c r="A11" s="5">
        <v>2</v>
      </c>
      <c r="B11" s="60" t="s">
        <v>54</v>
      </c>
      <c r="C11" s="7" t="s">
        <v>7</v>
      </c>
      <c r="D11" s="58" t="s">
        <v>53</v>
      </c>
      <c r="E11" s="58" t="s">
        <v>55</v>
      </c>
      <c r="F11" s="58" t="s">
        <v>24</v>
      </c>
      <c r="G11" s="7">
        <v>138</v>
      </c>
      <c r="H11" s="7">
        <v>461.1</v>
      </c>
      <c r="I11" s="31">
        <f t="shared" ref="I11:I30" si="0">G11+H11</f>
        <v>599.1</v>
      </c>
      <c r="J11" s="8"/>
      <c r="K11" s="8"/>
      <c r="L11" s="9">
        <v>800</v>
      </c>
      <c r="M11" s="34">
        <f>I11/L11</f>
        <v>0.74887500000000007</v>
      </c>
      <c r="N11" s="41"/>
      <c r="O11" s="46"/>
    </row>
    <row r="12" spans="1:15" ht="15.75" x14ac:dyDescent="0.25">
      <c r="A12" s="5">
        <v>3</v>
      </c>
      <c r="B12" s="60" t="s">
        <v>56</v>
      </c>
      <c r="C12" s="7" t="s">
        <v>7</v>
      </c>
      <c r="D12" s="58"/>
      <c r="E12" s="58" t="s">
        <v>7</v>
      </c>
      <c r="F12" s="58" t="s">
        <v>24</v>
      </c>
      <c r="G12" s="7">
        <v>194</v>
      </c>
      <c r="H12" s="7">
        <v>498.4</v>
      </c>
      <c r="I12" s="31">
        <f t="shared" si="0"/>
        <v>692.4</v>
      </c>
      <c r="J12" s="8"/>
      <c r="K12" s="8">
        <v>1.6</v>
      </c>
      <c r="L12" s="9">
        <v>800</v>
      </c>
      <c r="M12" s="34">
        <f t="shared" ref="M12:M20" si="1">I12/L12</f>
        <v>0.86549999999999994</v>
      </c>
      <c r="N12" s="41"/>
      <c r="O12" s="46"/>
    </row>
    <row r="13" spans="1:15" ht="15.75" x14ac:dyDescent="0.25">
      <c r="A13" s="5">
        <v>4</v>
      </c>
      <c r="B13" s="60" t="s">
        <v>58</v>
      </c>
      <c r="C13" s="7" t="s">
        <v>7</v>
      </c>
      <c r="D13" s="58" t="s">
        <v>53</v>
      </c>
      <c r="E13" s="58" t="s">
        <v>7</v>
      </c>
      <c r="F13" s="58" t="s">
        <v>59</v>
      </c>
      <c r="G13" s="61">
        <v>171.5</v>
      </c>
      <c r="H13" s="61">
        <v>0</v>
      </c>
      <c r="I13" s="31">
        <f t="shared" si="0"/>
        <v>171.5</v>
      </c>
      <c r="J13" s="8"/>
      <c r="K13" s="8"/>
      <c r="L13" s="9">
        <v>800</v>
      </c>
      <c r="M13" s="34">
        <f t="shared" si="1"/>
        <v>0.21437500000000001</v>
      </c>
      <c r="N13" s="41"/>
      <c r="O13" s="46"/>
    </row>
    <row r="14" spans="1:15" ht="15.75" x14ac:dyDescent="0.25">
      <c r="A14" s="5">
        <v>5</v>
      </c>
      <c r="B14" s="60" t="s">
        <v>60</v>
      </c>
      <c r="C14" s="7" t="s">
        <v>7</v>
      </c>
      <c r="D14" s="58" t="s">
        <v>53</v>
      </c>
      <c r="E14" s="58" t="s">
        <v>7</v>
      </c>
      <c r="F14" s="58" t="s">
        <v>22</v>
      </c>
      <c r="G14" s="7">
        <v>160.80000000000001</v>
      </c>
      <c r="H14" s="7">
        <v>160</v>
      </c>
      <c r="I14" s="31">
        <f t="shared" si="0"/>
        <v>320.8</v>
      </c>
      <c r="J14" s="8"/>
      <c r="K14" s="8"/>
      <c r="L14" s="9">
        <v>800</v>
      </c>
      <c r="M14" s="34">
        <f t="shared" si="1"/>
        <v>0.40100000000000002</v>
      </c>
      <c r="N14" s="41"/>
      <c r="O14" s="46"/>
    </row>
    <row r="15" spans="1:15" ht="15.75" x14ac:dyDescent="0.25">
      <c r="A15" s="5">
        <v>6</v>
      </c>
      <c r="B15" s="60" t="s">
        <v>57</v>
      </c>
      <c r="C15" s="7" t="s">
        <v>7</v>
      </c>
      <c r="D15" s="58" t="s">
        <v>53</v>
      </c>
      <c r="E15" s="58" t="s">
        <v>7</v>
      </c>
      <c r="F15" s="58" t="s">
        <v>24</v>
      </c>
      <c r="G15" s="7">
        <v>246</v>
      </c>
      <c r="H15" s="7">
        <v>602.79999999999995</v>
      </c>
      <c r="I15" s="31">
        <f t="shared" si="0"/>
        <v>848.8</v>
      </c>
      <c r="J15" s="8"/>
      <c r="K15" s="8"/>
      <c r="L15" s="9">
        <v>800</v>
      </c>
      <c r="M15" s="34">
        <f t="shared" si="1"/>
        <v>1.0609999999999999</v>
      </c>
      <c r="N15" s="41"/>
      <c r="O15" s="46"/>
    </row>
    <row r="16" spans="1:15" ht="15.75" x14ac:dyDescent="0.25">
      <c r="A16" s="5">
        <v>7</v>
      </c>
      <c r="B16" s="60" t="s">
        <v>61</v>
      </c>
      <c r="C16" s="7" t="s">
        <v>7</v>
      </c>
      <c r="D16" s="58" t="s">
        <v>53</v>
      </c>
      <c r="E16" s="58" t="s">
        <v>7</v>
      </c>
      <c r="F16" s="58" t="s">
        <v>24</v>
      </c>
      <c r="G16" s="7">
        <v>125.6</v>
      </c>
      <c r="H16" s="7">
        <v>503.7</v>
      </c>
      <c r="I16" s="31">
        <f t="shared" si="0"/>
        <v>629.29999999999995</v>
      </c>
      <c r="J16" s="8"/>
      <c r="K16" s="8">
        <v>3.2</v>
      </c>
      <c r="L16" s="9">
        <v>800</v>
      </c>
      <c r="M16" s="34">
        <f t="shared" si="1"/>
        <v>0.78662499999999991</v>
      </c>
      <c r="N16" s="41"/>
      <c r="O16" s="46"/>
    </row>
    <row r="17" spans="1:15" ht="15.75" x14ac:dyDescent="0.25">
      <c r="A17" s="5">
        <v>8</v>
      </c>
      <c r="B17" s="60" t="s">
        <v>62</v>
      </c>
      <c r="C17" s="7" t="s">
        <v>7</v>
      </c>
      <c r="D17" s="58" t="s">
        <v>63</v>
      </c>
      <c r="E17" s="58"/>
      <c r="F17" s="58" t="s">
        <v>22</v>
      </c>
      <c r="G17" s="7">
        <v>32</v>
      </c>
      <c r="H17" s="7">
        <v>86</v>
      </c>
      <c r="I17" s="31">
        <f t="shared" si="0"/>
        <v>118</v>
      </c>
      <c r="J17" s="8"/>
      <c r="K17" s="8"/>
      <c r="L17" s="9">
        <v>800</v>
      </c>
      <c r="M17" s="34">
        <f t="shared" si="1"/>
        <v>0.14749999999999999</v>
      </c>
      <c r="N17" s="41"/>
      <c r="O17" s="46"/>
    </row>
    <row r="18" spans="1:15" ht="15.75" x14ac:dyDescent="0.25">
      <c r="A18" s="5">
        <v>9</v>
      </c>
      <c r="B18" s="60" t="s">
        <v>64</v>
      </c>
      <c r="C18" s="7" t="s">
        <v>7</v>
      </c>
      <c r="D18" s="58" t="s">
        <v>53</v>
      </c>
      <c r="E18" s="58" t="s">
        <v>7</v>
      </c>
      <c r="F18" s="58" t="s">
        <v>24</v>
      </c>
      <c r="G18" s="7">
        <v>34</v>
      </c>
      <c r="H18" s="7">
        <v>304.8</v>
      </c>
      <c r="I18" s="31">
        <f>G18+H18</f>
        <v>338.8</v>
      </c>
      <c r="J18" s="8"/>
      <c r="K18" s="8"/>
      <c r="L18" s="9">
        <v>800</v>
      </c>
      <c r="M18" s="34">
        <f t="shared" si="1"/>
        <v>0.42349999999999999</v>
      </c>
      <c r="N18" s="41"/>
      <c r="O18" s="46"/>
    </row>
    <row r="19" spans="1:15" ht="15.75" x14ac:dyDescent="0.25">
      <c r="A19" s="5">
        <v>10</v>
      </c>
      <c r="B19" s="60" t="s">
        <v>65</v>
      </c>
      <c r="C19" s="7" t="s">
        <v>7</v>
      </c>
      <c r="D19" s="58" t="s">
        <v>53</v>
      </c>
      <c r="E19" s="58" t="s">
        <v>7</v>
      </c>
      <c r="F19" s="58" t="s">
        <v>24</v>
      </c>
      <c r="G19" s="7">
        <v>322.39999999999998</v>
      </c>
      <c r="H19" s="7">
        <v>548.9</v>
      </c>
      <c r="I19" s="31">
        <f t="shared" si="0"/>
        <v>871.3</v>
      </c>
      <c r="J19" s="8"/>
      <c r="K19" s="8"/>
      <c r="L19" s="9">
        <v>800</v>
      </c>
      <c r="M19" s="34">
        <f t="shared" si="1"/>
        <v>1.0891249999999999</v>
      </c>
      <c r="N19" s="41"/>
      <c r="O19" s="46"/>
    </row>
    <row r="20" spans="1:15" ht="15.75" x14ac:dyDescent="0.25">
      <c r="A20" s="5"/>
      <c r="B20" s="60"/>
      <c r="C20" s="7"/>
      <c r="D20" s="58"/>
      <c r="E20" s="58"/>
      <c r="F20" s="58"/>
      <c r="G20" s="7">
        <v>0</v>
      </c>
      <c r="H20" s="7">
        <v>0</v>
      </c>
      <c r="I20" s="31">
        <f t="shared" si="0"/>
        <v>0</v>
      </c>
      <c r="J20" s="8"/>
      <c r="K20" s="8"/>
      <c r="L20" s="9">
        <v>800</v>
      </c>
      <c r="M20" s="34">
        <f t="shared" si="1"/>
        <v>0</v>
      </c>
      <c r="N20" s="41"/>
      <c r="O20" s="46"/>
    </row>
    <row r="21" spans="1:15" ht="15.75" x14ac:dyDescent="0.25">
      <c r="A21" s="5"/>
      <c r="B21" s="10" t="s">
        <v>2</v>
      </c>
      <c r="C21" s="11"/>
      <c r="D21" s="11"/>
      <c r="E21" s="11"/>
      <c r="F21" s="11"/>
      <c r="G21" s="11"/>
      <c r="H21" s="11">
        <v>0</v>
      </c>
      <c r="I21" s="35">
        <f>SUM(I11:I20)</f>
        <v>4590</v>
      </c>
      <c r="J21" s="37"/>
      <c r="K21" s="37"/>
      <c r="L21" s="12"/>
      <c r="M21" s="35">
        <f>SUM(M11:M20)</f>
        <v>5.7374999999999998</v>
      </c>
      <c r="N21" s="44"/>
      <c r="O21" s="46"/>
    </row>
    <row r="22" spans="1:15" ht="15.75" x14ac:dyDescent="0.25">
      <c r="A22" s="5">
        <v>11</v>
      </c>
      <c r="B22" s="60" t="s">
        <v>66</v>
      </c>
      <c r="C22" s="7" t="s">
        <v>8</v>
      </c>
      <c r="D22" s="58"/>
      <c r="E22" s="58"/>
      <c r="F22" s="58" t="s">
        <v>24</v>
      </c>
      <c r="G22" s="61">
        <v>589.1</v>
      </c>
      <c r="H22" s="61">
        <v>311.10000000000002</v>
      </c>
      <c r="I22" s="31">
        <f t="shared" si="0"/>
        <v>900.2</v>
      </c>
      <c r="J22" s="8"/>
      <c r="K22" s="8"/>
      <c r="L22" s="9">
        <v>900</v>
      </c>
      <c r="M22" s="34">
        <f>I22/L22</f>
        <v>1.0002222222222223</v>
      </c>
      <c r="N22" s="41"/>
      <c r="O22" s="46"/>
    </row>
    <row r="23" spans="1:15" ht="15.75" x14ac:dyDescent="0.25">
      <c r="A23" s="5">
        <v>12</v>
      </c>
      <c r="B23" s="60" t="s">
        <v>67</v>
      </c>
      <c r="C23" s="7" t="s">
        <v>8</v>
      </c>
      <c r="D23" s="58"/>
      <c r="E23" s="58"/>
      <c r="F23" s="58" t="s">
        <v>24</v>
      </c>
      <c r="G23" s="7">
        <v>224</v>
      </c>
      <c r="H23" s="7">
        <v>264</v>
      </c>
      <c r="I23" s="31">
        <f t="shared" si="0"/>
        <v>488</v>
      </c>
      <c r="J23" s="8"/>
      <c r="K23" s="8"/>
      <c r="L23" s="9">
        <v>900</v>
      </c>
      <c r="M23" s="34">
        <f t="shared" ref="M23:M30" si="2">I23/L23</f>
        <v>0.54222222222222227</v>
      </c>
      <c r="N23" s="41"/>
      <c r="O23" s="46"/>
    </row>
    <row r="24" spans="1:15" ht="15.75" x14ac:dyDescent="0.25">
      <c r="A24" s="5">
        <v>13</v>
      </c>
      <c r="B24" s="60" t="s">
        <v>68</v>
      </c>
      <c r="C24" s="7" t="s">
        <v>8</v>
      </c>
      <c r="D24" s="58"/>
      <c r="E24" s="58"/>
      <c r="F24" s="58" t="s">
        <v>24</v>
      </c>
      <c r="G24" s="7">
        <v>500</v>
      </c>
      <c r="H24" s="7">
        <v>409.8</v>
      </c>
      <c r="I24" s="31">
        <f t="shared" si="0"/>
        <v>909.8</v>
      </c>
      <c r="J24" s="8"/>
      <c r="K24" s="8"/>
      <c r="L24" s="9">
        <v>900</v>
      </c>
      <c r="M24" s="34">
        <f t="shared" si="2"/>
        <v>1.0108888888888889</v>
      </c>
      <c r="N24" s="41"/>
      <c r="O24" s="46"/>
    </row>
    <row r="25" spans="1:15" ht="15.75" x14ac:dyDescent="0.25">
      <c r="A25" s="5">
        <v>14</v>
      </c>
      <c r="B25" s="60" t="s">
        <v>69</v>
      </c>
      <c r="C25" s="7" t="s">
        <v>8</v>
      </c>
      <c r="D25" s="58"/>
      <c r="E25" s="58"/>
      <c r="F25" s="58" t="s">
        <v>24</v>
      </c>
      <c r="G25" s="7">
        <v>0</v>
      </c>
      <c r="H25" s="7">
        <v>208.6</v>
      </c>
      <c r="I25" s="31">
        <f t="shared" si="0"/>
        <v>208.6</v>
      </c>
      <c r="J25" s="8"/>
      <c r="K25" s="8"/>
      <c r="L25" s="9">
        <v>900</v>
      </c>
      <c r="M25" s="34">
        <f t="shared" si="2"/>
        <v>0.23177777777777778</v>
      </c>
      <c r="N25" s="41"/>
      <c r="O25" s="46"/>
    </row>
    <row r="26" spans="1:15" ht="15.75" x14ac:dyDescent="0.25">
      <c r="A26" s="5">
        <v>15</v>
      </c>
      <c r="B26" s="60" t="s">
        <v>70</v>
      </c>
      <c r="C26" s="7" t="s">
        <v>8</v>
      </c>
      <c r="D26" s="58"/>
      <c r="E26" s="58"/>
      <c r="F26" s="58" t="s">
        <v>59</v>
      </c>
      <c r="G26" s="61">
        <v>374</v>
      </c>
      <c r="H26" s="61">
        <v>357.5</v>
      </c>
      <c r="I26" s="31">
        <f t="shared" si="0"/>
        <v>731.5</v>
      </c>
      <c r="J26" s="8"/>
      <c r="K26" s="8"/>
      <c r="L26" s="9">
        <v>900</v>
      </c>
      <c r="M26" s="34">
        <f t="shared" si="2"/>
        <v>0.81277777777777782</v>
      </c>
      <c r="N26" s="41"/>
      <c r="O26" s="46"/>
    </row>
    <row r="27" spans="1:15" ht="15.75" x14ac:dyDescent="0.25">
      <c r="A27" s="5">
        <v>16</v>
      </c>
      <c r="B27" s="60" t="s">
        <v>83</v>
      </c>
      <c r="C27" s="7" t="s">
        <v>9</v>
      </c>
      <c r="D27" s="58"/>
      <c r="E27" s="58"/>
      <c r="F27" s="64" t="s">
        <v>22</v>
      </c>
      <c r="G27" s="7">
        <v>146.80000000000001</v>
      </c>
      <c r="H27" s="7">
        <v>63</v>
      </c>
      <c r="I27" s="31">
        <f t="shared" si="0"/>
        <v>209.8</v>
      </c>
      <c r="J27" s="8"/>
      <c r="K27" s="8"/>
      <c r="L27" s="9">
        <v>900</v>
      </c>
      <c r="M27" s="34">
        <f t="shared" si="2"/>
        <v>0.23311111111111113</v>
      </c>
      <c r="N27" s="41"/>
      <c r="O27" s="46"/>
    </row>
    <row r="28" spans="1:15" ht="15.75" x14ac:dyDescent="0.25">
      <c r="A28" s="5">
        <v>17</v>
      </c>
      <c r="B28" s="60" t="s">
        <v>84</v>
      </c>
      <c r="C28" s="7" t="s">
        <v>9</v>
      </c>
      <c r="D28" s="58"/>
      <c r="E28" s="58"/>
      <c r="F28" s="58" t="s">
        <v>22</v>
      </c>
      <c r="G28" s="7">
        <v>64</v>
      </c>
      <c r="H28" s="7">
        <v>64</v>
      </c>
      <c r="I28" s="31">
        <f t="shared" si="0"/>
        <v>128</v>
      </c>
      <c r="J28" s="8"/>
      <c r="K28" s="8"/>
      <c r="L28" s="9">
        <v>900</v>
      </c>
      <c r="M28" s="34">
        <f t="shared" si="2"/>
        <v>0.14222222222222222</v>
      </c>
      <c r="N28" s="41"/>
      <c r="O28" s="46"/>
    </row>
    <row r="29" spans="1:15" ht="15.75" x14ac:dyDescent="0.25">
      <c r="A29" s="5"/>
      <c r="B29" s="60"/>
      <c r="C29" s="58"/>
      <c r="D29" s="58"/>
      <c r="E29" s="58"/>
      <c r="F29" s="58"/>
      <c r="G29" s="7"/>
      <c r="H29" s="7">
        <v>0</v>
      </c>
      <c r="I29" s="31">
        <f>G29+H29</f>
        <v>0</v>
      </c>
      <c r="J29" s="8"/>
      <c r="K29" s="8"/>
      <c r="L29" s="9">
        <v>900</v>
      </c>
      <c r="M29" s="34">
        <f t="shared" si="2"/>
        <v>0</v>
      </c>
      <c r="N29" s="41"/>
      <c r="O29" s="46"/>
    </row>
    <row r="30" spans="1:15" ht="15.75" x14ac:dyDescent="0.25">
      <c r="A30" s="5"/>
      <c r="B30" s="60"/>
      <c r="C30" s="58"/>
      <c r="D30" s="58"/>
      <c r="E30" s="58"/>
      <c r="F30" s="58"/>
      <c r="G30" s="7">
        <v>0</v>
      </c>
      <c r="H30" s="7">
        <v>0</v>
      </c>
      <c r="I30" s="31">
        <f t="shared" si="0"/>
        <v>0</v>
      </c>
      <c r="J30" s="8"/>
      <c r="K30" s="8"/>
      <c r="L30" s="9">
        <v>900</v>
      </c>
      <c r="M30" s="34">
        <f t="shared" si="2"/>
        <v>0</v>
      </c>
      <c r="N30" s="41"/>
      <c r="O30" s="46"/>
    </row>
    <row r="31" spans="1:15" ht="15.75" x14ac:dyDescent="0.25">
      <c r="A31" s="5"/>
      <c r="B31" s="13" t="s">
        <v>3</v>
      </c>
      <c r="C31" s="7"/>
      <c r="D31" s="7"/>
      <c r="E31" s="7"/>
      <c r="F31" s="7"/>
      <c r="G31" s="7"/>
      <c r="H31" s="7"/>
      <c r="I31" s="36">
        <f>SUM(I22:I30)</f>
        <v>3575.9</v>
      </c>
      <c r="J31" s="37"/>
      <c r="K31" s="37"/>
      <c r="L31" s="37"/>
      <c r="M31" s="36">
        <f>SUM(M22:M30)</f>
        <v>3.9732222222222227</v>
      </c>
      <c r="N31" s="41"/>
      <c r="O31" s="46"/>
    </row>
    <row r="32" spans="1:15" ht="15.75" x14ac:dyDescent="0.25">
      <c r="A32" s="5">
        <v>18</v>
      </c>
      <c r="B32" s="6" t="s">
        <v>45</v>
      </c>
      <c r="C32" s="7"/>
      <c r="D32" s="7"/>
      <c r="E32" s="7"/>
      <c r="F32" s="7" t="s">
        <v>47</v>
      </c>
      <c r="G32" s="7"/>
      <c r="H32" s="7"/>
      <c r="I32" s="37"/>
      <c r="J32" s="37"/>
      <c r="K32" s="37"/>
      <c r="L32" s="37"/>
      <c r="M32" s="42"/>
      <c r="N32" s="41"/>
      <c r="O32" s="46"/>
    </row>
    <row r="33" spans="1:15" ht="15.75" x14ac:dyDescent="0.25">
      <c r="A33" s="41">
        <v>19</v>
      </c>
      <c r="B33" s="6" t="s">
        <v>46</v>
      </c>
      <c r="C33" s="7"/>
      <c r="D33" s="7"/>
      <c r="E33" s="7"/>
      <c r="F33" s="7" t="s">
        <v>47</v>
      </c>
      <c r="G33" s="7"/>
      <c r="H33" s="7"/>
      <c r="I33" s="37">
        <v>3.2</v>
      </c>
      <c r="J33" s="37"/>
      <c r="K33" s="37"/>
      <c r="L33" s="37"/>
      <c r="M33" s="42"/>
      <c r="N33" s="41"/>
      <c r="O33" s="46"/>
    </row>
    <row r="34" spans="1:15" ht="15.75" x14ac:dyDescent="0.25">
      <c r="A34" s="41">
        <v>20</v>
      </c>
      <c r="B34" s="6" t="s">
        <v>75</v>
      </c>
      <c r="C34" s="7"/>
      <c r="D34" s="7"/>
      <c r="E34" s="7"/>
      <c r="F34" s="7" t="s">
        <v>47</v>
      </c>
      <c r="G34" s="7"/>
      <c r="H34" s="7"/>
      <c r="I34" s="37">
        <v>19.2</v>
      </c>
      <c r="J34" s="37"/>
      <c r="K34" s="37"/>
      <c r="L34" s="37"/>
      <c r="M34" s="42"/>
      <c r="N34" s="41"/>
      <c r="O34" s="46"/>
    </row>
    <row r="35" spans="1:15" ht="15.75" x14ac:dyDescent="0.25">
      <c r="A35" s="41"/>
      <c r="B35" s="6" t="s">
        <v>71</v>
      </c>
      <c r="C35" s="7"/>
      <c r="D35" s="7"/>
      <c r="E35" s="7"/>
      <c r="F35" s="7"/>
      <c r="G35" s="7"/>
      <c r="H35" s="7"/>
      <c r="I35" s="37"/>
      <c r="J35" s="37"/>
      <c r="K35" s="37"/>
      <c r="L35" s="37"/>
      <c r="M35" s="42"/>
      <c r="N35" s="41"/>
      <c r="O35" s="46"/>
    </row>
    <row r="36" spans="1:15" ht="15.75" x14ac:dyDescent="0.25">
      <c r="A36" s="41">
        <v>21</v>
      </c>
      <c r="B36" s="72" t="s">
        <v>80</v>
      </c>
      <c r="C36" s="73"/>
      <c r="D36" s="7"/>
      <c r="E36" s="7"/>
      <c r="F36" s="7" t="s">
        <v>48</v>
      </c>
      <c r="G36" s="7"/>
      <c r="H36" s="7"/>
      <c r="I36" s="37">
        <v>20</v>
      </c>
      <c r="J36" s="37"/>
      <c r="K36" s="37"/>
      <c r="L36" s="37"/>
      <c r="M36" s="42"/>
      <c r="N36" s="41"/>
      <c r="O36" s="46"/>
    </row>
    <row r="37" spans="1:15" ht="15.75" x14ac:dyDescent="0.25">
      <c r="A37" s="41"/>
      <c r="B37" s="13" t="s">
        <v>34</v>
      </c>
      <c r="C37" s="7"/>
      <c r="D37" s="7"/>
      <c r="E37" s="7"/>
      <c r="F37" s="7"/>
      <c r="G37" s="7"/>
      <c r="H37" s="7"/>
      <c r="I37" s="36">
        <f>SUM(I32:I36)</f>
        <v>42.4</v>
      </c>
      <c r="J37" s="37"/>
      <c r="K37" s="37"/>
      <c r="L37" s="37"/>
      <c r="M37" s="42"/>
      <c r="N37" s="41"/>
      <c r="O37" s="46"/>
    </row>
    <row r="38" spans="1:15" ht="15.75" x14ac:dyDescent="0.25">
      <c r="A38" s="65" t="s">
        <v>27</v>
      </c>
      <c r="B38" s="66"/>
      <c r="C38" s="14"/>
      <c r="D38" s="14"/>
      <c r="E38" s="4"/>
      <c r="F38" s="4"/>
      <c r="G38" s="4"/>
      <c r="H38" s="4"/>
      <c r="I38" s="36">
        <f>I10+I21+I31+I37</f>
        <v>8723.1</v>
      </c>
      <c r="J38" s="37"/>
      <c r="K38" s="37"/>
      <c r="L38" s="37"/>
      <c r="M38" s="36">
        <f>M10+M21+M31</f>
        <v>10.568722222222222</v>
      </c>
      <c r="N38" s="45"/>
      <c r="O38" s="46"/>
    </row>
    <row r="39" spans="1:15" ht="15.75" x14ac:dyDescent="0.25">
      <c r="A39" s="24"/>
      <c r="B39" s="24"/>
      <c r="C39" s="25"/>
      <c r="D39" s="25"/>
      <c r="E39" s="24"/>
      <c r="F39" s="24"/>
      <c r="G39" s="24"/>
      <c r="H39" s="24"/>
      <c r="I39" s="26"/>
      <c r="J39" s="26"/>
      <c r="K39" s="26"/>
      <c r="L39" s="26"/>
      <c r="M39" s="26"/>
      <c r="N39" s="27"/>
    </row>
    <row r="40" spans="1:15" ht="18.75" x14ac:dyDescent="0.3">
      <c r="A40" s="15"/>
      <c r="B40" s="22" t="s">
        <v>4</v>
      </c>
      <c r="C40" s="23"/>
      <c r="D40" s="23"/>
      <c r="E40" s="25" t="s">
        <v>72</v>
      </c>
      <c r="F40" s="25"/>
      <c r="G40" s="23"/>
      <c r="H40" s="23"/>
      <c r="I40" s="16"/>
      <c r="J40" s="16"/>
      <c r="K40" s="16"/>
      <c r="L40" s="38"/>
      <c r="M40" s="15"/>
      <c r="N40" s="15"/>
    </row>
    <row r="41" spans="1:15" ht="10.5" customHeight="1" x14ac:dyDescent="0.3">
      <c r="A41" s="15"/>
      <c r="B41" s="22"/>
      <c r="C41" s="16"/>
      <c r="D41" s="16"/>
      <c r="E41" s="62" t="s">
        <v>11</v>
      </c>
      <c r="F41" s="62"/>
      <c r="G41" s="28"/>
      <c r="H41" s="28"/>
      <c r="I41" s="16"/>
      <c r="J41" s="16"/>
      <c r="K41" s="16"/>
      <c r="L41" s="39" t="s">
        <v>10</v>
      </c>
      <c r="M41" s="15"/>
      <c r="N41" s="15"/>
    </row>
    <row r="42" spans="1:15" ht="18.75" x14ac:dyDescent="0.3">
      <c r="A42" s="15"/>
      <c r="B42" s="48" t="s">
        <v>37</v>
      </c>
      <c r="C42" s="23"/>
      <c r="D42" s="23"/>
      <c r="E42" s="25" t="s">
        <v>73</v>
      </c>
      <c r="F42" s="25"/>
      <c r="G42" s="23"/>
      <c r="H42" s="23"/>
      <c r="I42" s="16"/>
      <c r="J42" s="16"/>
      <c r="K42" s="16"/>
      <c r="L42" s="38"/>
      <c r="M42" s="15"/>
      <c r="N42" s="15"/>
    </row>
    <row r="43" spans="1:15" ht="10.5" customHeight="1" x14ac:dyDescent="0.3">
      <c r="A43" s="15"/>
      <c r="B43" s="22"/>
      <c r="C43" s="16"/>
      <c r="D43" s="16"/>
      <c r="E43" s="62" t="s">
        <v>11</v>
      </c>
      <c r="F43" s="62"/>
      <c r="G43" s="28"/>
      <c r="H43" s="28"/>
      <c r="I43" s="16"/>
      <c r="J43" s="16"/>
      <c r="K43" s="16"/>
      <c r="L43" s="39" t="s">
        <v>10</v>
      </c>
      <c r="M43" s="15"/>
      <c r="N43" s="15"/>
    </row>
    <row r="44" spans="1:15" ht="18.75" x14ac:dyDescent="0.3">
      <c r="B44" s="22" t="s">
        <v>28</v>
      </c>
      <c r="E44" s="25" t="s">
        <v>76</v>
      </c>
      <c r="F44" s="25"/>
      <c r="G44" s="23"/>
      <c r="H44" s="23"/>
      <c r="I44" s="16"/>
      <c r="J44" s="16"/>
      <c r="K44" s="16"/>
      <c r="L44" s="38"/>
    </row>
    <row r="45" spans="1:15" ht="11.25" customHeight="1" x14ac:dyDescent="0.3">
      <c r="A45" s="20"/>
      <c r="B45" s="22"/>
      <c r="E45" s="62" t="s">
        <v>11</v>
      </c>
      <c r="F45" s="62"/>
      <c r="G45" s="28"/>
      <c r="H45" s="28"/>
      <c r="I45" s="16"/>
      <c r="J45" s="16"/>
      <c r="K45" s="16"/>
      <c r="L45" s="39" t="s">
        <v>10</v>
      </c>
    </row>
    <row r="46" spans="1:15" ht="18.75" x14ac:dyDescent="0.3">
      <c r="B46" s="22" t="s">
        <v>29</v>
      </c>
      <c r="E46" s="25" t="s">
        <v>74</v>
      </c>
      <c r="F46" s="25"/>
      <c r="G46" s="23"/>
      <c r="H46" s="23"/>
      <c r="I46" s="16"/>
      <c r="J46" s="16"/>
      <c r="K46" s="16"/>
      <c r="L46" s="38"/>
    </row>
    <row r="47" spans="1:15" ht="15" customHeight="1" x14ac:dyDescent="0.3">
      <c r="B47" s="22"/>
      <c r="E47" s="62" t="s">
        <v>11</v>
      </c>
      <c r="F47" s="62"/>
      <c r="G47" s="28"/>
      <c r="H47" s="28"/>
      <c r="I47" s="16"/>
      <c r="J47" s="16"/>
      <c r="K47" s="16"/>
      <c r="L47" s="39" t="s">
        <v>10</v>
      </c>
    </row>
    <row r="48" spans="1:15" ht="18.75" x14ac:dyDescent="0.3">
      <c r="E48" s="62"/>
      <c r="F48" s="62"/>
      <c r="G48" s="28"/>
      <c r="H48" s="28"/>
      <c r="I48" s="16"/>
      <c r="J48" s="16"/>
      <c r="K48" s="16"/>
      <c r="L48" s="39"/>
    </row>
    <row r="49" spans="2:12" ht="18.75" x14ac:dyDescent="0.3">
      <c r="B49" s="48" t="s">
        <v>39</v>
      </c>
      <c r="C49" s="18"/>
      <c r="D49" s="18"/>
      <c r="E49" s="25" t="s">
        <v>77</v>
      </c>
      <c r="F49" s="25"/>
      <c r="G49" s="23"/>
      <c r="H49" s="23"/>
      <c r="L49" s="40"/>
    </row>
    <row r="50" spans="2:12" ht="11.25" customHeight="1" x14ac:dyDescent="0.25">
      <c r="B50" s="18"/>
      <c r="C50" s="18"/>
      <c r="D50" s="18"/>
      <c r="E50" s="28" t="s">
        <v>30</v>
      </c>
      <c r="F50" s="28"/>
      <c r="G50" s="28"/>
      <c r="H50" s="28"/>
      <c r="L50" s="28"/>
    </row>
    <row r="51" spans="2:12" ht="11.25" customHeight="1" x14ac:dyDescent="0.25">
      <c r="B51" s="18"/>
      <c r="C51" s="18"/>
      <c r="D51" s="18"/>
      <c r="E51" s="17"/>
      <c r="F51" s="17"/>
      <c r="G51" s="17"/>
      <c r="H51" s="17"/>
    </row>
    <row r="52" spans="2:12" ht="15.75" x14ac:dyDescent="0.25">
      <c r="B52" s="29" t="s">
        <v>13</v>
      </c>
      <c r="C52" s="18"/>
      <c r="D52" s="29" t="s">
        <v>78</v>
      </c>
      <c r="E52" s="17"/>
      <c r="F52" s="63" t="s">
        <v>79</v>
      </c>
      <c r="G52" s="17"/>
      <c r="H52" s="17"/>
    </row>
    <row r="53" spans="2:12" x14ac:dyDescent="0.25">
      <c r="E53" s="19"/>
      <c r="F53" s="19"/>
      <c r="G53" s="19"/>
      <c r="H53" s="19"/>
    </row>
  </sheetData>
  <mergeCells count="21">
    <mergeCell ref="A1:N1"/>
    <mergeCell ref="A2:N2"/>
    <mergeCell ref="A3:N3"/>
    <mergeCell ref="D4:K4"/>
    <mergeCell ref="A6:A8"/>
    <mergeCell ref="B6:B8"/>
    <mergeCell ref="C6:C8"/>
    <mergeCell ref="D6:D8"/>
    <mergeCell ref="E6:E8"/>
    <mergeCell ref="F6:F8"/>
    <mergeCell ref="O6:O8"/>
    <mergeCell ref="G7:G8"/>
    <mergeCell ref="H7:H8"/>
    <mergeCell ref="I7:I8"/>
    <mergeCell ref="J7:K7"/>
    <mergeCell ref="A38:B38"/>
    <mergeCell ref="G6:K6"/>
    <mergeCell ref="L6:L8"/>
    <mergeCell ref="M6:M8"/>
    <mergeCell ref="N6:N8"/>
    <mergeCell ref="B36:C36"/>
  </mergeCells>
  <pageMargins left="0.31496062992125984" right="0.31496062992125984" top="0.35433070866141736" bottom="0.35433070866141736" header="0.31496062992125984" footer="0.31496062992125984"/>
  <pageSetup paperSize="9" scale="55" fitToHeight="0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6"/>
  <sheetViews>
    <sheetView workbookViewId="0">
      <selection activeCell="B10" sqref="B10"/>
    </sheetView>
  </sheetViews>
  <sheetFormatPr defaultRowHeight="15" x14ac:dyDescent="0.25"/>
  <sheetData>
    <row r="3" spans="2:7" ht="18.75" x14ac:dyDescent="0.3">
      <c r="B3" s="16" t="s">
        <v>38</v>
      </c>
      <c r="C3" s="16"/>
      <c r="D3" s="16"/>
      <c r="E3" s="16"/>
      <c r="F3" s="49"/>
      <c r="G3" s="49"/>
    </row>
    <row r="4" spans="2:7" ht="18.75" x14ac:dyDescent="0.3">
      <c r="B4" s="16"/>
      <c r="C4" s="16"/>
      <c r="D4" s="16"/>
      <c r="E4" s="16"/>
      <c r="F4" s="49"/>
      <c r="G4" s="49"/>
    </row>
    <row r="5" spans="2:7" ht="18.75" x14ac:dyDescent="0.3">
      <c r="B5" s="16" t="s">
        <v>41</v>
      </c>
      <c r="C5" s="16"/>
      <c r="D5" s="16"/>
      <c r="E5" s="16"/>
      <c r="F5" s="49"/>
      <c r="G5" s="49"/>
    </row>
    <row r="6" spans="2:7" ht="18.75" x14ac:dyDescent="0.3">
      <c r="B6" s="16" t="s">
        <v>24</v>
      </c>
      <c r="C6" s="16"/>
      <c r="D6" s="16"/>
      <c r="E6" s="16"/>
      <c r="F6" s="49"/>
      <c r="G6" s="49"/>
    </row>
    <row r="7" spans="2:7" ht="18.75" x14ac:dyDescent="0.3">
      <c r="B7" s="16" t="s">
        <v>22</v>
      </c>
      <c r="C7" s="16"/>
      <c r="D7" s="16"/>
      <c r="E7" s="16"/>
      <c r="F7" s="49"/>
      <c r="G7" s="49"/>
    </row>
    <row r="8" spans="2:7" ht="18.75" x14ac:dyDescent="0.3">
      <c r="B8" s="16" t="s">
        <v>23</v>
      </c>
      <c r="C8" s="16"/>
      <c r="D8" s="16"/>
      <c r="E8" s="16"/>
      <c r="F8" s="49"/>
      <c r="G8" s="49"/>
    </row>
    <row r="9" spans="2:7" ht="18.75" x14ac:dyDescent="0.3">
      <c r="B9" s="16" t="s">
        <v>50</v>
      </c>
      <c r="C9" s="16"/>
      <c r="D9" s="16"/>
      <c r="E9" s="16"/>
      <c r="F9" s="49"/>
      <c r="G9" s="49"/>
    </row>
    <row r="10" spans="2:7" ht="18.75" x14ac:dyDescent="0.3">
      <c r="B10" s="16"/>
      <c r="C10" s="16"/>
      <c r="D10" s="16"/>
      <c r="E10" s="16"/>
      <c r="F10" s="49"/>
      <c r="G10" s="49"/>
    </row>
    <row r="11" spans="2:7" ht="18.75" x14ac:dyDescent="0.3">
      <c r="B11" s="50" t="s">
        <v>40</v>
      </c>
      <c r="C11" s="16"/>
      <c r="D11" s="16"/>
      <c r="E11" s="16"/>
      <c r="F11" s="49"/>
      <c r="G11" s="49"/>
    </row>
    <row r="12" spans="2:7" ht="18.75" x14ac:dyDescent="0.3">
      <c r="B12" s="50" t="s">
        <v>49</v>
      </c>
      <c r="C12" s="16"/>
      <c r="D12" s="16"/>
      <c r="E12" s="16"/>
      <c r="F12" s="49"/>
      <c r="G12" s="49"/>
    </row>
    <row r="13" spans="2:7" ht="18.75" x14ac:dyDescent="0.3">
      <c r="B13" s="16"/>
      <c r="C13" s="16"/>
      <c r="D13" s="16"/>
      <c r="E13" s="16"/>
      <c r="F13" s="49"/>
      <c r="G13" s="49"/>
    </row>
    <row r="14" spans="2:7" ht="18.75" x14ac:dyDescent="0.3">
      <c r="B14" s="51"/>
      <c r="C14" s="52" t="s">
        <v>25</v>
      </c>
      <c r="D14" s="53"/>
      <c r="E14" s="16"/>
      <c r="F14" s="49"/>
      <c r="G14" s="49"/>
    </row>
    <row r="15" spans="2:7" ht="18.75" x14ac:dyDescent="0.3">
      <c r="B15" s="54"/>
      <c r="C15" s="52" t="s">
        <v>26</v>
      </c>
      <c r="D15" s="53"/>
      <c r="E15" s="16"/>
      <c r="F15" s="49"/>
      <c r="G15" s="49"/>
    </row>
    <row r="16" spans="2:7" ht="18.75" x14ac:dyDescent="0.3">
      <c r="B16" s="49"/>
      <c r="C16" s="49"/>
      <c r="D16" s="49"/>
      <c r="E16" s="49"/>
      <c r="F16" s="49"/>
      <c r="G16" s="4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Форма_расп_нагрузка </vt:lpstr>
      <vt:lpstr>Пояснения к заполнению формы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Мохнарылова Наталья Викторовна</dc:creator>
  <cp:lastModifiedBy>Гришина Ирина Владимировна</cp:lastModifiedBy>
  <cp:lastPrinted>2026-05-25T02:25:32Z</cp:lastPrinted>
  <dcterms:created xsi:type="dcterms:W3CDTF">2025-05-28T07:22:00Z</dcterms:created>
  <dcterms:modified xsi:type="dcterms:W3CDTF">2026-05-25T02:26:03Z</dcterms:modified>
</cp:coreProperties>
</file>